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rockwell/Dropbox/_RBI Official Marketing Materials/Product Images QT/Images by Brand or Category/A Tempo/New For 2019/"/>
    </mc:Choice>
  </mc:AlternateContent>
  <xr:revisionPtr revIDLastSave="0" documentId="8_{51450EC2-D0AA-F441-A353-FCFBD7AC4646}" xr6:coauthVersionLast="40" xr6:coauthVersionMax="40" xr10:uidLastSave="{00000000-0000-0000-0000-000000000000}"/>
  <bookViews>
    <workbookView xWindow="0" yWindow="7840" windowWidth="26680" windowHeight="10160" activeTab="1" xr2:uid="{CA2D03D0-43C5-42AE-A8B5-C2D4BDD1FA32}"/>
  </bookViews>
  <sheets>
    <sheet name="Toca" sheetId="1" r:id="rId1"/>
    <sheet name="A Tempo" sheetId="2" r:id="rId2"/>
    <sheet name="Sheet2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" i="1" l="1"/>
  <c r="L13" i="1"/>
  <c r="M13" i="1"/>
  <c r="K14" i="1"/>
  <c r="L14" i="1"/>
  <c r="M14" i="1"/>
  <c r="K15" i="1"/>
  <c r="M15" i="1" s="1"/>
  <c r="I16" i="1"/>
  <c r="K16" i="1"/>
  <c r="L16" i="1" s="1"/>
  <c r="M16" i="1"/>
  <c r="K17" i="1"/>
  <c r="M17" i="1" s="1"/>
  <c r="I18" i="1"/>
  <c r="K18" i="1"/>
  <c r="M18" i="1" s="1"/>
  <c r="K19" i="1"/>
  <c r="M19" i="1" s="1"/>
  <c r="L19" i="1"/>
  <c r="M12" i="1"/>
  <c r="L12" i="1"/>
  <c r="K12" i="1"/>
  <c r="K11" i="1"/>
  <c r="M11" i="1" s="1"/>
  <c r="K10" i="1"/>
  <c r="M10" i="1" s="1"/>
  <c r="M9" i="1"/>
  <c r="K9" i="1"/>
  <c r="L9" i="1" s="1"/>
  <c r="M8" i="1"/>
  <c r="L8" i="1"/>
  <c r="K8" i="1"/>
  <c r="L18" i="1" l="1"/>
  <c r="L17" i="1"/>
  <c r="L15" i="1"/>
  <c r="L11" i="1"/>
  <c r="L10" i="1"/>
  <c r="M1" i="1" l="1"/>
  <c r="M2" i="1"/>
  <c r="C6" i="3" l="1"/>
  <c r="D6" i="3"/>
  <c r="E6" i="3"/>
  <c r="F6" i="3"/>
  <c r="B6" i="3"/>
  <c r="K7" i="1" l="1"/>
  <c r="M7" i="1" s="1"/>
  <c r="K6" i="1"/>
  <c r="L6" i="1" s="1"/>
  <c r="K5" i="1"/>
  <c r="L5" i="1" s="1"/>
  <c r="K4" i="1"/>
  <c r="M4" i="1" s="1"/>
  <c r="M5" i="1" l="1"/>
  <c r="M6" i="1"/>
  <c r="L7" i="1"/>
  <c r="L4" i="1"/>
</calcChain>
</file>

<file path=xl/sharedStrings.xml><?xml version="1.0" encoding="utf-8"?>
<sst xmlns="http://schemas.openxmlformats.org/spreadsheetml/2006/main" count="169" uniqueCount="124">
  <si>
    <t>NEW</t>
  </si>
  <si>
    <t>NDS</t>
  </si>
  <si>
    <t>Prod Group</t>
  </si>
  <si>
    <t>Prod Sub-Group</t>
  </si>
  <si>
    <r>
      <rPr>
        <b/>
        <sz val="9"/>
        <color rgb="FFFFFFFF"/>
        <rFont val="Arial"/>
        <family val="2"/>
      </rPr>
      <t>Part Number</t>
    </r>
  </si>
  <si>
    <t>Description</t>
  </si>
  <si>
    <t>Retail</t>
  </si>
  <si>
    <t>MAP</t>
  </si>
  <si>
    <t>Sugg. Street Price</t>
  </si>
  <si>
    <t>Qty 1-3
50/10</t>
  </si>
  <si>
    <t>Qty 4+ 50/10/5</t>
  </si>
  <si>
    <t>RBI Level 1 50/10/10/5</t>
  </si>
  <si>
    <t>UPC</t>
  </si>
  <si>
    <t>5020 - Toca Bongos</t>
  </si>
  <si>
    <t>Bongo-Custom Deluxe</t>
  </si>
  <si>
    <t>4600-BKS</t>
  </si>
  <si>
    <t>TOCA CUST DLX BONGO BLACK SPKL</t>
  </si>
  <si>
    <t>5040 - Toca Conga</t>
  </si>
  <si>
    <t>Conga-Custom Deluxe/Quinto</t>
  </si>
  <si>
    <t>Conga-Custom Deluxe</t>
  </si>
  <si>
    <t>Conga-Custom Deluxe/Tumba</t>
  </si>
  <si>
    <t>4611-BKS</t>
  </si>
  <si>
    <t>4611-3/4BKS</t>
  </si>
  <si>
    <t>4612-1/2BKS</t>
  </si>
  <si>
    <t>TOCA CUST DLX QUINTO 11 in BLK SPKL</t>
  </si>
  <si>
    <t>TOCA C DLX CONGA 11-3/4 in BLK SPKL</t>
  </si>
  <si>
    <t>TOCA C DLX TUMBA 12-1/2 in BLK SPKL</t>
  </si>
  <si>
    <t>Bongo-JIMMIE MORALES</t>
  </si>
  <si>
    <t>Conga-JIMMIE MORALES/Quinto</t>
  </si>
  <si>
    <t>Conga-JIMMIE MORALES</t>
  </si>
  <si>
    <t>Conga-JIMMIE MORALES/Tumba</t>
  </si>
  <si>
    <t>5100-PS</t>
  </si>
  <si>
    <t>TOCA JIMMIE MORALES BONGO PRPL SPKL</t>
  </si>
  <si>
    <t>TOCA JIMMIE MORALES CONGA PRPL SPKL</t>
  </si>
  <si>
    <t>5111-PS</t>
  </si>
  <si>
    <t>5111-3/4PS</t>
  </si>
  <si>
    <t>5112-1/2PS</t>
  </si>
  <si>
    <t>TOCA JIMMIE MORALES QUINTO PRPL SPKL</t>
  </si>
  <si>
    <t>TOCA JIMMIE MORALES TUMBA PRPL SPKL</t>
  </si>
  <si>
    <t>PA-CLAVE-02</t>
  </si>
  <si>
    <t>Vendor Sku</t>
  </si>
  <si>
    <t>ATCLAVPS</t>
  </si>
  <si>
    <t>CLAVES PS</t>
  </si>
  <si>
    <t>Percussion Accessories</t>
  </si>
  <si>
    <t>CJ-DOSV-20</t>
  </si>
  <si>
    <t>Hardwood Cajons</t>
  </si>
  <si>
    <t>New</t>
  </si>
  <si>
    <t>Vendor Desc</t>
  </si>
  <si>
    <t>ATCDVJAS</t>
  </si>
  <si>
    <t>DOS VOCES JASPEADO CAJON</t>
  </si>
  <si>
    <t>CJ-TRAY-01</t>
  </si>
  <si>
    <t>ATCARTDI</t>
  </si>
  <si>
    <t>EL ARTESANO DIAMANTE CAJON</t>
  </si>
  <si>
    <t>CJ-PCAJ2-01</t>
  </si>
  <si>
    <t>CJ-NOCHE-01</t>
  </si>
  <si>
    <t>ATCFNO</t>
  </si>
  <si>
    <t>NIGHT FLAMENCO CAJON</t>
  </si>
  <si>
    <t>ATCTORAY</t>
  </si>
  <si>
    <t>STREPED TOCADOR CAJON</t>
  </si>
  <si>
    <t>Cajon - Dos Voces Special Edition</t>
  </si>
  <si>
    <t>Cajon - El Artesano Diamante Snare Cajon</t>
  </si>
  <si>
    <t>Cajon - Tocador Cajon, Rayado/ Striped</t>
  </si>
  <si>
    <t>Cajon - Flamenco Noche</t>
  </si>
  <si>
    <t>ATSHKESC</t>
  </si>
  <si>
    <t>SHAKER ESCALANDO</t>
  </si>
  <si>
    <t>ATSHKAI</t>
  </si>
  <si>
    <t>SHAKER ARCO IRIS</t>
  </si>
  <si>
    <t>ATRASTESC</t>
  </si>
  <si>
    <t>RAIN STICK ESCALANDO</t>
  </si>
  <si>
    <t>ATRASTVI</t>
  </si>
  <si>
    <t>RAIN STICK VIOLETA</t>
  </si>
  <si>
    <t>ATRASTNOG</t>
  </si>
  <si>
    <t>RAIN STICK NOGAL</t>
  </si>
  <si>
    <t>PA-SHAKE-01</t>
  </si>
  <si>
    <t>PA-SHAKE-02</t>
  </si>
  <si>
    <t>PA-RAIN-02</t>
  </si>
  <si>
    <t>Rainstick - Artisan hardwood, Escalando Pattern</t>
  </si>
  <si>
    <t>PA-RAIN-01</t>
  </si>
  <si>
    <t>Rainstick - Artisan hardwood, Violet Pattern</t>
  </si>
  <si>
    <t>Claves - Bloodwood</t>
  </si>
  <si>
    <t>PA-RAIN-03</t>
  </si>
  <si>
    <t>Shaker - Designer hardwood, Escalando Pattern</t>
  </si>
  <si>
    <t>Shaker - Designer hardwood, Kaleidescope Pattern</t>
  </si>
  <si>
    <t>Rainstick - Artisan hardwood, Tropical Walnut</t>
  </si>
  <si>
    <t>P21 Description</t>
  </si>
  <si>
    <t>Toca Custom Deluxe wood bongo set, black sparkle finish</t>
  </si>
  <si>
    <t>Toca Custom Deluxe Wood Quinto, black sparkle finish</t>
  </si>
  <si>
    <t>Toca Custom Deluxe Wood Tumba, black sparkle finish</t>
  </si>
  <si>
    <t>Toca Custom Deluxe Wood Conga, black sparkle finish</t>
  </si>
  <si>
    <t>Bongo-ERIK PIZA</t>
  </si>
  <si>
    <t>5200-IR</t>
  </si>
  <si>
    <t>TOCA ERIK PIZA BONGO IRIDESCENT ORANGE</t>
  </si>
  <si>
    <t>Toca Jimmie Morales Signature Series Fiberglass Bongos,  Black Mirror Chrome Hardware, Black Remo Head, Purple Sparkle Finish</t>
  </si>
  <si>
    <t>Toca Jimmie Morales Signature Series Fiberglass Quinto,  Black Mirror Chrome Hardware, Black Remo Head, Purple Sparkle Finish</t>
  </si>
  <si>
    <t>Toca Jimmie Morales Signature Series Fiberglass Conga,  Black Mirror Chrome Hardware, Black Remo Head, Purple Sparkle Finish</t>
  </si>
  <si>
    <t>Toca Jimmie Morales Signature Series Fiberglass Tumba,  Black Mirror Chrome Hardware, Black Remo Head, Purple Sparkle Finish</t>
  </si>
  <si>
    <t>Toca Erik Piza Signature Series Fiberglass Bongos, 7" and 9", Traditional Hardware, Tucked Fiberskyn® Heads, Iridescent Orange</t>
  </si>
  <si>
    <t>5000 - Toca Accessories</t>
  </si>
  <si>
    <t>Percussion Mount</t>
  </si>
  <si>
    <t>TOCA ACCESSORY MOUNT, 2 OR 4 POST</t>
  </si>
  <si>
    <t>T-ACCMT-2/4</t>
  </si>
  <si>
    <t>T-ACCMT-4/6</t>
  </si>
  <si>
    <t>TOCA ACCESSORY MOUNT, 4 OR 6 POST</t>
  </si>
  <si>
    <t>T-CHMT</t>
  </si>
  <si>
    <t>TOCA CHIME MOUNT</t>
  </si>
  <si>
    <t>T-GUMT</t>
  </si>
  <si>
    <t>TOCA GUIRO MOUNT</t>
  </si>
  <si>
    <t>Stand</t>
  </si>
  <si>
    <t>T-CAJSTD</t>
  </si>
  <si>
    <t>TOCA CAJON STAND</t>
  </si>
  <si>
    <t>Tray</t>
  </si>
  <si>
    <t>T-TRAY-SM</t>
  </si>
  <si>
    <t>TOCA SMALL STAND-MOUNT PERC TRAY</t>
  </si>
  <si>
    <t>T-UTAMMT</t>
  </si>
  <si>
    <t>TOCA UNIVERSAL TAMB &amp; FRAME DRM MNT</t>
  </si>
  <si>
    <t>https://rhythmband-my.sharepoint.com/:f:/g/personal/lane_davy_rbimusic_com/Esd5pjx7l8xMixqmQZVWaJcBpAAgNud0vjO0JPR17XNckQ?e=sf08pn</t>
  </si>
  <si>
    <t>https://rhythmband-my.sharepoint.com/:f:/g/personal/lane_davy_rbimusic_com/EioFyNvyVN5Djsvt7nJuRYgB0fJ2Q_VjQjWqd3Sb4zErFA?e=HJeRjE</t>
  </si>
  <si>
    <t>https://rhythmband-my.sharepoint.com/:i:/g/personal/lane_davy_rbimusic_com/Ec9it_sfrWtFoOdNB8S0-o4B4TmnY85puikOwc1Xa1zSNg?e=3wRMRC</t>
  </si>
  <si>
    <t>https://rhythmband-my.sharepoint.com/:f:/g/personal/lane_davy_rbimusic_com/EsnJPyAkyeVEm2gy0o_e1-kBDugHo8sNOyYr12oAYlS0Aw?e=7AbGMh</t>
  </si>
  <si>
    <t>https://rhythmband-my.sharepoint.com/:f:/g/personal/lane_davy_rbimusic_com/EhgXgHY5C8RArb0uX-DtgKABbrl-K4oqjmw13boATNdiMw?e=eE1Xhn</t>
  </si>
  <si>
    <t>https://rhythmband-my.sharepoint.com/:i:/g/personal/lane_davy_rbimusic_com/ET_D9tdcCFxIjqLZGiWKlQcBhuSZSzm00dvE3ljbt8DoBg?e=hzA0PS</t>
  </si>
  <si>
    <t>https://rhythmband-my.sharepoint.com/:i:/g/personal/lane_davy_rbimusic_com/EdO7MKFMuLBIhh-zy9POUKEBlo3pE3CxhN9BE8p2jATiyg?e=UidkBg</t>
  </si>
  <si>
    <t>Carnivale</t>
  </si>
  <si>
    <t>Cajoncito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</si>
</sst>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i/>
      <sz val="9"/>
      <color rgb="FF9C0006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theme="0" tint="-0.1499984740745262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29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404040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2" fillId="0" borderId="0"/>
    <xf numFmtId="0" fontId="14" fillId="0" borderId="0"/>
    <xf numFmtId="0" fontId="9" fillId="0" borderId="0"/>
    <xf numFmtId="44" fontId="9" fillId="0" borderId="0" applyFon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" fontId="5" fillId="3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wrapText="1"/>
    </xf>
    <xf numFmtId="164" fontId="11" fillId="0" borderId="5" xfId="0" applyNumberFormat="1" applyFont="1" applyFill="1" applyBorder="1" applyAlignment="1">
      <alignment wrapText="1"/>
    </xf>
    <xf numFmtId="1" fontId="10" fillId="0" borderId="6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164" fontId="11" fillId="0" borderId="5" xfId="0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5" fillId="0" borderId="5" xfId="12" applyFill="1" applyBorder="1" applyAlignment="1">
      <alignment horizontal="left"/>
    </xf>
    <xf numFmtId="164" fontId="0" fillId="0" borderId="0" xfId="0" applyNumberFormat="1"/>
    <xf numFmtId="2" fontId="0" fillId="0" borderId="0" xfId="0" applyNumberFormat="1"/>
    <xf numFmtId="9" fontId="0" fillId="0" borderId="0" xfId="1" applyFont="1"/>
    <xf numFmtId="164" fontId="10" fillId="0" borderId="5" xfId="2" applyNumberFormat="1" applyFont="1" applyFill="1" applyBorder="1" applyAlignment="1">
      <alignment wrapText="1"/>
    </xf>
    <xf numFmtId="164" fontId="10" fillId="0" borderId="5" xfId="2" applyNumberFormat="1" applyFont="1" applyFill="1" applyBorder="1" applyAlignment="1">
      <alignment wrapText="1"/>
    </xf>
    <xf numFmtId="164" fontId="10" fillId="0" borderId="5" xfId="2" applyNumberFormat="1" applyFont="1" applyFill="1" applyBorder="1" applyAlignment="1"/>
    <xf numFmtId="0" fontId="0" fillId="4" borderId="0" xfId="0" applyFill="1"/>
  </cellXfs>
  <cellStyles count="13">
    <cellStyle name="Currency 2" xfId="6" xr:uid="{5C5D4082-3072-4F81-B677-2CEA3BDABACA}"/>
    <cellStyle name="Currency 3" xfId="9" xr:uid="{0D3A8A85-9095-4B3B-90EC-A2A2615D0F7C}"/>
    <cellStyle name="Currency 4" xfId="11" xr:uid="{37EE53FF-84EC-40DA-A5E3-61DBD0B21452}"/>
    <cellStyle name="Hyperlink" xfId="12" builtinId="8"/>
    <cellStyle name="Hyperlink 2" xfId="8" xr:uid="{470C24BE-5AE3-4EBB-BD5A-8114D1867E71}"/>
    <cellStyle name="Normal" xfId="0" builtinId="0"/>
    <cellStyle name="Normal 2" xfId="3" xr:uid="{8C18FFF7-4DD2-4097-8F33-DB456E36E0DA}"/>
    <cellStyle name="Normal 3" xfId="5" xr:uid="{85C77BF0-9C09-4486-A392-1D02BA5E8AA6}"/>
    <cellStyle name="Normal 4" xfId="7" xr:uid="{79F4DBC8-FBE7-45B6-93B5-5434138C74C5}"/>
    <cellStyle name="Normal 5" xfId="4" xr:uid="{64C51DE3-8BB2-4E99-A34B-8DA49D4E62C4}"/>
    <cellStyle name="Normal 6" xfId="2" xr:uid="{C99646D7-80AF-4CC7-A4EB-54F3F9899B47}"/>
    <cellStyle name="Percent" xfId="1" builtinId="5"/>
    <cellStyle name="Percent 2" xfId="10" xr:uid="{7736855D-2B58-4EC2-BBEA-2F9B5111702C}"/>
  </cellStyles>
  <dxfs count="1">
    <dxf>
      <font>
        <b/>
        <i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hythmband-my.sharepoint.com/:f:/g/personal/lane_davy_rbimusic_com/EhgXgHY5C8RArb0uX-DtgKABbrl-K4oqjmw13boATNdiMw?e=eE1Xhn" TargetMode="External"/><Relationship Id="rId7" Type="http://schemas.openxmlformats.org/officeDocument/2006/relationships/hyperlink" Target="https://rhythmband-my.sharepoint.com/:f:/g/personal/lane_davy_rbimusic_com/Esd5pjx7l8xMixqmQZVWaJcBpAAgNud0vjO0JPR17XNckQ?e=sf08pn" TargetMode="External"/><Relationship Id="rId2" Type="http://schemas.openxmlformats.org/officeDocument/2006/relationships/hyperlink" Target="https://rhythmband-my.sharepoint.com/:i:/g/personal/lane_davy_rbimusic_com/ET_D9tdcCFxIjqLZGiWKlQcBhuSZSzm00dvE3ljbt8DoBg?e=hzA0PS" TargetMode="External"/><Relationship Id="rId1" Type="http://schemas.openxmlformats.org/officeDocument/2006/relationships/hyperlink" Target="https://rhythmband-my.sharepoint.com/:i:/g/personal/lane_davy_rbimusic_com/EdO7MKFMuLBIhh-zy9POUKEBlo3pE3CxhN9BE8p2jATiyg?e=UidkBg" TargetMode="External"/><Relationship Id="rId6" Type="http://schemas.openxmlformats.org/officeDocument/2006/relationships/hyperlink" Target="https://rhythmband-my.sharepoint.com/:f:/g/personal/lane_davy_rbimusic_com/EioFyNvyVN5Djsvt7nJuRYgB0fJ2Q_VjQjWqd3Sb4zErFA?e=HJeRjE" TargetMode="External"/><Relationship Id="rId5" Type="http://schemas.openxmlformats.org/officeDocument/2006/relationships/hyperlink" Target="https://rhythmband-my.sharepoint.com/:i:/g/personal/lane_davy_rbimusic_com/Ec9it_sfrWtFoOdNB8S0-o4B4TmnY85puikOwc1Xa1zSNg?e=3wRMRC" TargetMode="External"/><Relationship Id="rId4" Type="http://schemas.openxmlformats.org/officeDocument/2006/relationships/hyperlink" Target="https://rhythmband-my.sharepoint.com/:f:/g/personal/lane_davy_rbimusic_com/EsnJPyAkyeVEm2gy0o_e1-kBDugHo8sNOyYr12oAYlS0Aw?e=7AbGM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8C9DB-850A-443C-B15B-97769F84A6FA}">
  <dimension ref="A1:P19"/>
  <sheetViews>
    <sheetView workbookViewId="0">
      <selection activeCell="G26" sqref="G26"/>
    </sheetView>
  </sheetViews>
  <sheetFormatPr baseColWidth="10" defaultColWidth="9" defaultRowHeight="15" x14ac:dyDescent="0.2"/>
  <cols>
    <col min="1" max="1" width="5.83203125" customWidth="1"/>
    <col min="2" max="2" width="6.1640625" customWidth="1"/>
    <col min="3" max="3" width="26.6640625" customWidth="1"/>
    <col min="4" max="4" width="39.83203125" customWidth="1"/>
    <col min="5" max="5" width="16" customWidth="1"/>
    <col min="6" max="6" width="42.33203125" customWidth="1"/>
    <col min="7" max="7" width="125.1640625" customWidth="1"/>
    <col min="8" max="8" width="10.1640625" customWidth="1"/>
    <col min="9" max="9" width="10.83203125" customWidth="1"/>
    <col min="10" max="10" width="11.33203125" customWidth="1"/>
    <col min="11" max="11" width="9.1640625" customWidth="1"/>
    <col min="12" max="12" width="9.6640625" customWidth="1"/>
    <col min="13" max="13" width="11.1640625" customWidth="1"/>
    <col min="14" max="14" width="15.83203125" customWidth="1"/>
  </cols>
  <sheetData>
    <row r="1" spans="1:16" x14ac:dyDescent="0.2">
      <c r="M1">
        <f>1*0.5*0.8</f>
        <v>0.4</v>
      </c>
    </row>
    <row r="2" spans="1:16" ht="16" thickBot="1" x14ac:dyDescent="0.25">
      <c r="M2">
        <f>1*0.5*0.9*0.9*0.95</f>
        <v>0.38474999999999998</v>
      </c>
    </row>
    <row r="3" spans="1:16" s="9" customFormat="1" ht="29" customHeight="1" thickBot="1" x14ac:dyDescent="0.2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  <c r="F3" s="3" t="s">
        <v>84</v>
      </c>
      <c r="G3" s="3" t="s">
        <v>5</v>
      </c>
      <c r="H3" s="5" t="s">
        <v>6</v>
      </c>
      <c r="I3" s="3" t="s">
        <v>7</v>
      </c>
      <c r="J3" s="6" t="s">
        <v>8</v>
      </c>
      <c r="K3" s="7" t="s">
        <v>9</v>
      </c>
      <c r="L3" s="7" t="s">
        <v>10</v>
      </c>
      <c r="M3" s="7" t="s">
        <v>11</v>
      </c>
      <c r="N3" s="8" t="s">
        <v>12</v>
      </c>
    </row>
    <row r="4" spans="1:16" x14ac:dyDescent="0.2">
      <c r="C4" s="10" t="s">
        <v>13</v>
      </c>
      <c r="D4" s="11" t="s">
        <v>14</v>
      </c>
      <c r="E4" s="12" t="s">
        <v>15</v>
      </c>
      <c r="F4" s="12" t="s">
        <v>16</v>
      </c>
      <c r="G4" s="11" t="s">
        <v>85</v>
      </c>
      <c r="H4" s="23">
        <v>396.99</v>
      </c>
      <c r="I4" s="23">
        <v>253.99</v>
      </c>
      <c r="J4" s="23"/>
      <c r="K4" s="13">
        <f t="shared" ref="K4:K12" si="0">H4*0.45</f>
        <v>178.6455</v>
      </c>
      <c r="L4" s="13">
        <f>K4*0.95</f>
        <v>169.71322499999999</v>
      </c>
      <c r="M4" s="13">
        <f t="shared" ref="M4:M12" si="1">K4*0.9*0.95</f>
        <v>152.74190249999998</v>
      </c>
      <c r="N4" s="14"/>
    </row>
    <row r="5" spans="1:16" x14ac:dyDescent="0.2">
      <c r="C5" s="15" t="s">
        <v>17</v>
      </c>
      <c r="D5" s="11" t="s">
        <v>18</v>
      </c>
      <c r="E5" s="11" t="s">
        <v>21</v>
      </c>
      <c r="F5" s="11" t="s">
        <v>24</v>
      </c>
      <c r="G5" s="11" t="s">
        <v>86</v>
      </c>
      <c r="H5" s="25">
        <v>499.99</v>
      </c>
      <c r="I5" s="24">
        <v>299.99399999999997</v>
      </c>
      <c r="J5" s="25"/>
      <c r="K5" s="16">
        <f t="shared" si="0"/>
        <v>224.99550000000002</v>
      </c>
      <c r="L5" s="16">
        <f>K5*0.95</f>
        <v>213.74572500000002</v>
      </c>
      <c r="M5" s="16">
        <f t="shared" si="1"/>
        <v>192.37115250000002</v>
      </c>
      <c r="N5" s="14"/>
      <c r="O5" s="21"/>
    </row>
    <row r="6" spans="1:16" x14ac:dyDescent="0.2">
      <c r="C6" s="15" t="s">
        <v>17</v>
      </c>
      <c r="D6" s="11" t="s">
        <v>19</v>
      </c>
      <c r="E6" s="11" t="s">
        <v>22</v>
      </c>
      <c r="F6" s="11" t="s">
        <v>25</v>
      </c>
      <c r="G6" s="11" t="s">
        <v>88</v>
      </c>
      <c r="H6" s="25">
        <v>574.98849999999993</v>
      </c>
      <c r="I6" s="24">
        <v>344.99309999999997</v>
      </c>
      <c r="J6" s="25"/>
      <c r="K6" s="16">
        <f t="shared" si="0"/>
        <v>258.74482499999999</v>
      </c>
      <c r="L6" s="16">
        <f>K6*0.95</f>
        <v>245.80758374999999</v>
      </c>
      <c r="M6" s="16">
        <f t="shared" si="1"/>
        <v>221.22682537499998</v>
      </c>
      <c r="N6" s="14"/>
    </row>
    <row r="7" spans="1:16" x14ac:dyDescent="0.2">
      <c r="C7" s="15" t="s">
        <v>17</v>
      </c>
      <c r="D7" s="11" t="s">
        <v>20</v>
      </c>
      <c r="E7" s="11" t="s">
        <v>23</v>
      </c>
      <c r="F7" s="11" t="s">
        <v>26</v>
      </c>
      <c r="G7" s="11" t="s">
        <v>87</v>
      </c>
      <c r="H7" s="25">
        <v>614.99</v>
      </c>
      <c r="I7" s="24">
        <v>368.99399999999997</v>
      </c>
      <c r="J7" s="25"/>
      <c r="K7" s="16">
        <f t="shared" si="0"/>
        <v>276.74549999999999</v>
      </c>
      <c r="L7" s="16">
        <f>K7*0.95</f>
        <v>262.90822499999996</v>
      </c>
      <c r="M7" s="16">
        <f t="shared" si="1"/>
        <v>236.6174025</v>
      </c>
      <c r="N7" s="14"/>
    </row>
    <row r="8" spans="1:16" x14ac:dyDescent="0.2">
      <c r="C8" s="15" t="s">
        <v>13</v>
      </c>
      <c r="D8" s="11" t="s">
        <v>27</v>
      </c>
      <c r="E8" s="17" t="s">
        <v>31</v>
      </c>
      <c r="F8" s="17" t="s">
        <v>32</v>
      </c>
      <c r="G8" s="11" t="s">
        <v>92</v>
      </c>
      <c r="H8" s="25">
        <v>499.99</v>
      </c>
      <c r="I8" s="24">
        <v>299.99</v>
      </c>
      <c r="J8" s="25"/>
      <c r="K8" s="16">
        <f t="shared" si="0"/>
        <v>224.99550000000002</v>
      </c>
      <c r="L8" s="16">
        <f t="shared" ref="L8:L19" si="2">K8*0.95</f>
        <v>213.74572500000002</v>
      </c>
      <c r="M8" s="16">
        <f t="shared" si="1"/>
        <v>192.37115250000002</v>
      </c>
      <c r="N8" s="14"/>
    </row>
    <row r="9" spans="1:16" x14ac:dyDescent="0.2">
      <c r="C9" s="15" t="s">
        <v>17</v>
      </c>
      <c r="D9" s="11" t="s">
        <v>28</v>
      </c>
      <c r="E9" s="11" t="s">
        <v>34</v>
      </c>
      <c r="F9" s="11" t="s">
        <v>37</v>
      </c>
      <c r="G9" s="11" t="s">
        <v>93</v>
      </c>
      <c r="H9" s="25">
        <v>698.99</v>
      </c>
      <c r="I9" s="24">
        <v>419.99</v>
      </c>
      <c r="J9" s="25"/>
      <c r="K9" s="16">
        <f t="shared" si="0"/>
        <v>314.5455</v>
      </c>
      <c r="L9" s="16">
        <f t="shared" si="2"/>
        <v>298.81822499999998</v>
      </c>
      <c r="M9" s="16">
        <f t="shared" si="1"/>
        <v>268.93640249999999</v>
      </c>
      <c r="N9" s="14"/>
    </row>
    <row r="10" spans="1:16" x14ac:dyDescent="0.2">
      <c r="C10" s="15" t="s">
        <v>17</v>
      </c>
      <c r="D10" s="11" t="s">
        <v>29</v>
      </c>
      <c r="E10" s="11" t="s">
        <v>35</v>
      </c>
      <c r="F10" s="11" t="s">
        <v>33</v>
      </c>
      <c r="G10" s="11" t="s">
        <v>94</v>
      </c>
      <c r="H10" s="25">
        <v>748.99</v>
      </c>
      <c r="I10" s="24">
        <v>449.99</v>
      </c>
      <c r="J10" s="25"/>
      <c r="K10" s="16">
        <f t="shared" si="0"/>
        <v>337.0455</v>
      </c>
      <c r="L10" s="16">
        <f t="shared" si="2"/>
        <v>320.19322499999998</v>
      </c>
      <c r="M10" s="16">
        <f t="shared" si="1"/>
        <v>288.1739025</v>
      </c>
      <c r="N10" s="14"/>
    </row>
    <row r="11" spans="1:16" x14ac:dyDescent="0.2">
      <c r="C11" s="15" t="s">
        <v>17</v>
      </c>
      <c r="D11" s="11" t="s">
        <v>30</v>
      </c>
      <c r="E11" s="11" t="s">
        <v>36</v>
      </c>
      <c r="F11" s="11" t="s">
        <v>38</v>
      </c>
      <c r="G11" s="11" t="s">
        <v>95</v>
      </c>
      <c r="H11" s="25">
        <v>831.99</v>
      </c>
      <c r="I11" s="24">
        <v>499.99</v>
      </c>
      <c r="J11" s="25"/>
      <c r="K11" s="16">
        <f t="shared" si="0"/>
        <v>374.39550000000003</v>
      </c>
      <c r="L11" s="16">
        <f t="shared" si="2"/>
        <v>355.675725</v>
      </c>
      <c r="M11" s="16">
        <f t="shared" si="1"/>
        <v>320.10815250000002</v>
      </c>
      <c r="N11" s="14"/>
    </row>
    <row r="12" spans="1:16" x14ac:dyDescent="0.2">
      <c r="C12" s="15" t="s">
        <v>13</v>
      </c>
      <c r="D12" s="11" t="s">
        <v>89</v>
      </c>
      <c r="E12" s="11" t="s">
        <v>90</v>
      </c>
      <c r="F12" s="11" t="s">
        <v>91</v>
      </c>
      <c r="G12" s="11" t="s">
        <v>96</v>
      </c>
      <c r="H12" s="25">
        <v>583.99</v>
      </c>
      <c r="I12" s="24">
        <v>349.99</v>
      </c>
      <c r="J12" s="25"/>
      <c r="K12" s="16">
        <f t="shared" si="0"/>
        <v>262.7955</v>
      </c>
      <c r="L12" s="16">
        <f t="shared" si="2"/>
        <v>249.65572499999999</v>
      </c>
      <c r="M12" s="16">
        <f t="shared" si="1"/>
        <v>224.69015249999998</v>
      </c>
      <c r="N12" s="14"/>
    </row>
    <row r="13" spans="1:16" x14ac:dyDescent="0.2">
      <c r="C13" s="15" t="s">
        <v>97</v>
      </c>
      <c r="D13" s="11" t="s">
        <v>98</v>
      </c>
      <c r="E13" s="11" t="s">
        <v>100</v>
      </c>
      <c r="F13" s="11" t="s">
        <v>99</v>
      </c>
      <c r="G13" s="19" t="s">
        <v>115</v>
      </c>
      <c r="H13" s="25">
        <v>99</v>
      </c>
      <c r="I13" s="24">
        <v>59.99</v>
      </c>
      <c r="J13" s="25"/>
      <c r="K13" s="16">
        <f t="shared" ref="K13:K19" si="3">H13*0.45</f>
        <v>44.550000000000004</v>
      </c>
      <c r="L13" s="16">
        <f t="shared" si="2"/>
        <v>42.322500000000005</v>
      </c>
      <c r="M13" s="16">
        <f t="shared" ref="M13:M19" si="4">K13*0.9*0.95</f>
        <v>38.090250000000005</v>
      </c>
      <c r="N13" s="14"/>
      <c r="P13" s="22"/>
    </row>
    <row r="14" spans="1:16" x14ac:dyDescent="0.2">
      <c r="C14" s="15" t="s">
        <v>97</v>
      </c>
      <c r="D14" s="11" t="s">
        <v>98</v>
      </c>
      <c r="E14" s="11" t="s">
        <v>101</v>
      </c>
      <c r="F14" s="11" t="s">
        <v>102</v>
      </c>
      <c r="G14" s="19" t="s">
        <v>116</v>
      </c>
      <c r="H14" s="25">
        <v>119.99</v>
      </c>
      <c r="I14" s="24">
        <v>71.989999999999995</v>
      </c>
      <c r="J14" s="25"/>
      <c r="K14" s="16">
        <f t="shared" si="3"/>
        <v>53.9955</v>
      </c>
      <c r="L14" s="16">
        <f t="shared" si="2"/>
        <v>51.295724999999997</v>
      </c>
      <c r="M14" s="16">
        <f t="shared" si="4"/>
        <v>46.166152500000003</v>
      </c>
      <c r="N14" s="14"/>
      <c r="P14" s="22"/>
    </row>
    <row r="15" spans="1:16" x14ac:dyDescent="0.2">
      <c r="C15" s="15" t="s">
        <v>97</v>
      </c>
      <c r="D15" s="11" t="s">
        <v>98</v>
      </c>
      <c r="E15" s="11" t="s">
        <v>103</v>
      </c>
      <c r="F15" s="11" t="s">
        <v>104</v>
      </c>
      <c r="G15" s="11" t="s">
        <v>117</v>
      </c>
      <c r="H15" s="25">
        <v>24.99</v>
      </c>
      <c r="I15" s="24">
        <v>14.99</v>
      </c>
      <c r="J15" s="25"/>
      <c r="K15" s="16">
        <f t="shared" si="3"/>
        <v>11.2455</v>
      </c>
      <c r="L15" s="16">
        <f t="shared" si="2"/>
        <v>10.683225</v>
      </c>
      <c r="M15" s="16">
        <f t="shared" si="4"/>
        <v>9.6149024999999995</v>
      </c>
      <c r="N15" s="14"/>
      <c r="P15" s="22"/>
    </row>
    <row r="16" spans="1:16" x14ac:dyDescent="0.2">
      <c r="C16" s="15" t="s">
        <v>97</v>
      </c>
      <c r="D16" s="11" t="s">
        <v>98</v>
      </c>
      <c r="E16" s="11" t="s">
        <v>105</v>
      </c>
      <c r="F16" s="11" t="s">
        <v>106</v>
      </c>
      <c r="G16" s="11" t="s">
        <v>118</v>
      </c>
      <c r="H16" s="25">
        <v>79.989999999999995</v>
      </c>
      <c r="I16" s="24">
        <f>H16*0.6</f>
        <v>47.993999999999993</v>
      </c>
      <c r="J16" s="25"/>
      <c r="K16" s="16">
        <f t="shared" si="3"/>
        <v>35.9955</v>
      </c>
      <c r="L16" s="16">
        <f t="shared" si="2"/>
        <v>34.195724999999996</v>
      </c>
      <c r="M16" s="16">
        <f t="shared" si="4"/>
        <v>30.776152499999998</v>
      </c>
      <c r="N16" s="14"/>
      <c r="P16" s="22"/>
    </row>
    <row r="17" spans="3:16" x14ac:dyDescent="0.2">
      <c r="C17" s="15" t="s">
        <v>97</v>
      </c>
      <c r="D17" s="11" t="s">
        <v>107</v>
      </c>
      <c r="E17" s="11" t="s">
        <v>108</v>
      </c>
      <c r="F17" s="11" t="s">
        <v>109</v>
      </c>
      <c r="G17" s="11" t="s">
        <v>119</v>
      </c>
      <c r="H17" s="25">
        <v>234</v>
      </c>
      <c r="I17" s="24">
        <v>139.99</v>
      </c>
      <c r="J17" s="25"/>
      <c r="K17" s="16">
        <f t="shared" si="3"/>
        <v>105.3</v>
      </c>
      <c r="L17" s="16">
        <f t="shared" si="2"/>
        <v>100.035</v>
      </c>
      <c r="M17" s="16">
        <f t="shared" si="4"/>
        <v>90.031499999999994</v>
      </c>
      <c r="N17" s="14"/>
      <c r="O17" s="20"/>
      <c r="P17" s="22"/>
    </row>
    <row r="18" spans="3:16" x14ac:dyDescent="0.2">
      <c r="C18" s="15" t="s">
        <v>97</v>
      </c>
      <c r="D18" s="11" t="s">
        <v>110</v>
      </c>
      <c r="E18" s="11" t="s">
        <v>111</v>
      </c>
      <c r="F18" s="11" t="s">
        <v>112</v>
      </c>
      <c r="G18" s="11" t="s">
        <v>120</v>
      </c>
      <c r="H18" s="25">
        <v>99.99</v>
      </c>
      <c r="I18" s="24">
        <f>H18*0.6</f>
        <v>59.993999999999993</v>
      </c>
      <c r="J18" s="25"/>
      <c r="K18" s="16">
        <f t="shared" si="3"/>
        <v>44.9955</v>
      </c>
      <c r="L18" s="16">
        <f t="shared" si="2"/>
        <v>42.745725</v>
      </c>
      <c r="M18" s="16">
        <f t="shared" si="4"/>
        <v>38.471152499999995</v>
      </c>
      <c r="N18" s="14"/>
      <c r="O18" s="20"/>
      <c r="P18" s="22"/>
    </row>
    <row r="19" spans="3:16" x14ac:dyDescent="0.2">
      <c r="C19" s="15" t="s">
        <v>97</v>
      </c>
      <c r="D19" s="11" t="s">
        <v>98</v>
      </c>
      <c r="E19" s="11" t="s">
        <v>113</v>
      </c>
      <c r="F19" s="11" t="s">
        <v>114</v>
      </c>
      <c r="G19" s="11" t="s">
        <v>121</v>
      </c>
      <c r="H19" s="25">
        <v>38</v>
      </c>
      <c r="I19" s="24">
        <v>22.99</v>
      </c>
      <c r="J19" s="25"/>
      <c r="K19" s="16">
        <f t="shared" si="3"/>
        <v>17.100000000000001</v>
      </c>
      <c r="L19" s="16">
        <f t="shared" si="2"/>
        <v>16.245000000000001</v>
      </c>
      <c r="M19" s="16">
        <f t="shared" si="4"/>
        <v>14.620500000000002</v>
      </c>
      <c r="N19" s="14"/>
      <c r="O19" s="20"/>
      <c r="P19" s="22"/>
    </row>
  </sheetData>
  <conditionalFormatting sqref="B3">
    <cfRule type="containsText" dxfId="0" priority="1" operator="containsText" text="NDS">
      <formula>NOT(ISERROR(SEARCH("NDS",B3)))</formula>
    </cfRule>
  </conditionalFormatting>
  <hyperlinks>
    <hyperlink ref="G19" r:id="rId1" xr:uid="{7447F04D-DA97-4D1D-8F7A-2FDDA150650E}"/>
    <hyperlink ref="G18" r:id="rId2" xr:uid="{F352888E-CA36-4696-91FD-64E302B17430}"/>
    <hyperlink ref="G17" r:id="rId3" xr:uid="{033DEC23-3797-4A00-AB0E-5473FC96D097}"/>
    <hyperlink ref="G16" r:id="rId4" xr:uid="{BFD5B000-FC46-455B-8F5D-0B3DAF0FB5A2}"/>
    <hyperlink ref="G15" r:id="rId5" xr:uid="{5E67BA6B-6A43-4870-8B4F-8006B119782D}"/>
    <hyperlink ref="G14" r:id="rId6" xr:uid="{2AB6DE1D-C7D7-4852-9F34-0145347C0D29}"/>
    <hyperlink ref="G13" r:id="rId7" xr:uid="{5959FCC1-E8CF-4DDC-9520-1E3C8F0100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396E-9C3E-4542-BFDF-D24DAF39540D}">
  <dimension ref="A3:N15"/>
  <sheetViews>
    <sheetView tabSelected="1" workbookViewId="0">
      <selection activeCell="G16" sqref="G16"/>
    </sheetView>
  </sheetViews>
  <sheetFormatPr baseColWidth="10" defaultColWidth="8.83203125" defaultRowHeight="15" x14ac:dyDescent="0.2"/>
  <cols>
    <col min="2" max="2" width="17.5" bestFit="1" customWidth="1"/>
    <col min="3" max="3" width="28.1640625" bestFit="1" customWidth="1"/>
    <col min="4" max="4" width="10" style="18" bestFit="1" customWidth="1"/>
    <col min="5" max="5" width="31.33203125" customWidth="1"/>
    <col min="6" max="6" width="16" customWidth="1"/>
    <col min="7" max="7" width="42.33203125" customWidth="1"/>
    <col min="8" max="8" width="10.1640625" customWidth="1"/>
    <col min="9" max="9" width="10.83203125" customWidth="1"/>
    <col min="10" max="10" width="11.33203125" customWidth="1"/>
    <col min="11" max="11" width="9.1640625" customWidth="1"/>
    <col min="12" max="12" width="9.6640625" customWidth="1"/>
    <col min="13" max="13" width="11.1640625" customWidth="1"/>
    <col min="14" max="14" width="15.83203125" customWidth="1"/>
  </cols>
  <sheetData>
    <row r="3" spans="1:14" ht="27" x14ac:dyDescent="0.2">
      <c r="B3" s="3" t="s">
        <v>40</v>
      </c>
      <c r="C3" s="3" t="s">
        <v>47</v>
      </c>
      <c r="D3" s="3" t="s">
        <v>2</v>
      </c>
      <c r="E3" s="3" t="s">
        <v>3</v>
      </c>
      <c r="F3" s="4" t="s">
        <v>4</v>
      </c>
      <c r="G3" s="3" t="s">
        <v>5</v>
      </c>
      <c r="H3" s="5" t="s">
        <v>6</v>
      </c>
      <c r="I3" s="3" t="s">
        <v>7</v>
      </c>
      <c r="J3" s="6" t="s">
        <v>8</v>
      </c>
      <c r="K3" s="7" t="s">
        <v>9</v>
      </c>
      <c r="L3" s="7" t="s">
        <v>10</v>
      </c>
      <c r="M3" s="7" t="s">
        <v>11</v>
      </c>
      <c r="N3" s="8" t="s">
        <v>12</v>
      </c>
    </row>
    <row r="4" spans="1:14" x14ac:dyDescent="0.2">
      <c r="A4" t="s">
        <v>46</v>
      </c>
      <c r="B4" t="s">
        <v>48</v>
      </c>
      <c r="C4" t="s">
        <v>49</v>
      </c>
      <c r="D4" s="18">
        <v>3000</v>
      </c>
      <c r="E4" t="s">
        <v>45</v>
      </c>
      <c r="F4" t="s">
        <v>44</v>
      </c>
      <c r="G4" t="s">
        <v>59</v>
      </c>
      <c r="H4" s="26"/>
    </row>
    <row r="5" spans="1:14" x14ac:dyDescent="0.2">
      <c r="A5" t="s">
        <v>46</v>
      </c>
      <c r="B5" t="s">
        <v>51</v>
      </c>
      <c r="C5" t="s">
        <v>52</v>
      </c>
      <c r="D5" s="18">
        <v>3000</v>
      </c>
      <c r="E5" t="s">
        <v>45</v>
      </c>
      <c r="F5" t="s">
        <v>53</v>
      </c>
      <c r="G5" t="s">
        <v>60</v>
      </c>
      <c r="H5" s="26"/>
    </row>
    <row r="6" spans="1:14" x14ac:dyDescent="0.2">
      <c r="A6" t="s">
        <v>46</v>
      </c>
      <c r="B6" t="s">
        <v>57</v>
      </c>
      <c r="C6" t="s">
        <v>58</v>
      </c>
      <c r="D6" s="18">
        <v>3000</v>
      </c>
      <c r="E6" t="s">
        <v>45</v>
      </c>
      <c r="F6" t="s">
        <v>50</v>
      </c>
      <c r="G6" t="s">
        <v>61</v>
      </c>
      <c r="H6" s="26"/>
    </row>
    <row r="7" spans="1:14" x14ac:dyDescent="0.2">
      <c r="A7" t="s">
        <v>46</v>
      </c>
      <c r="B7" t="s">
        <v>55</v>
      </c>
      <c r="C7" t="s">
        <v>56</v>
      </c>
      <c r="D7" s="18">
        <v>3000</v>
      </c>
      <c r="E7" t="s">
        <v>45</v>
      </c>
      <c r="F7" t="s">
        <v>54</v>
      </c>
      <c r="G7" t="s">
        <v>62</v>
      </c>
    </row>
    <row r="8" spans="1:14" x14ac:dyDescent="0.2">
      <c r="A8" t="s">
        <v>46</v>
      </c>
      <c r="B8" t="s">
        <v>41</v>
      </c>
      <c r="C8" t="s">
        <v>42</v>
      </c>
      <c r="D8" s="18">
        <v>3000</v>
      </c>
      <c r="E8" t="s">
        <v>43</v>
      </c>
      <c r="F8" t="s">
        <v>39</v>
      </c>
      <c r="G8" t="s">
        <v>79</v>
      </c>
    </row>
    <row r="9" spans="1:14" x14ac:dyDescent="0.2">
      <c r="A9" t="s">
        <v>46</v>
      </c>
      <c r="B9" t="s">
        <v>65</v>
      </c>
      <c r="C9" t="s">
        <v>66</v>
      </c>
      <c r="D9" s="18">
        <v>3000</v>
      </c>
      <c r="E9" t="s">
        <v>43</v>
      </c>
      <c r="F9" t="s">
        <v>73</v>
      </c>
      <c r="G9" t="s">
        <v>82</v>
      </c>
      <c r="H9" s="26"/>
    </row>
    <row r="10" spans="1:14" x14ac:dyDescent="0.2">
      <c r="A10" t="s">
        <v>46</v>
      </c>
      <c r="B10" t="s">
        <v>63</v>
      </c>
      <c r="C10" t="s">
        <v>64</v>
      </c>
      <c r="D10" s="18">
        <v>3000</v>
      </c>
      <c r="E10" t="s">
        <v>43</v>
      </c>
      <c r="F10" t="s">
        <v>74</v>
      </c>
      <c r="G10" t="s">
        <v>81</v>
      </c>
      <c r="H10" s="26"/>
    </row>
    <row r="11" spans="1:14" x14ac:dyDescent="0.2">
      <c r="A11" t="s">
        <v>46</v>
      </c>
      <c r="B11" t="s">
        <v>67</v>
      </c>
      <c r="C11" t="s">
        <v>68</v>
      </c>
      <c r="D11" s="18">
        <v>3000</v>
      </c>
      <c r="E11" t="s">
        <v>43</v>
      </c>
      <c r="F11" t="s">
        <v>75</v>
      </c>
      <c r="G11" t="s">
        <v>76</v>
      </c>
    </row>
    <row r="12" spans="1:14" x14ac:dyDescent="0.2">
      <c r="A12" t="s">
        <v>46</v>
      </c>
      <c r="B12" t="s">
        <v>69</v>
      </c>
      <c r="C12" t="s">
        <v>70</v>
      </c>
      <c r="D12" s="18">
        <v>3000</v>
      </c>
      <c r="E12" t="s">
        <v>43</v>
      </c>
      <c r="F12" t="s">
        <v>77</v>
      </c>
      <c r="G12" t="s">
        <v>78</v>
      </c>
    </row>
    <row r="13" spans="1:14" x14ac:dyDescent="0.2">
      <c r="A13" t="s">
        <v>46</v>
      </c>
      <c r="B13" t="s">
        <v>71</v>
      </c>
      <c r="C13" t="s">
        <v>72</v>
      </c>
      <c r="D13" s="18">
        <v>3000</v>
      </c>
      <c r="E13" t="s">
        <v>43</v>
      </c>
      <c r="F13" t="s">
        <v>80</v>
      </c>
      <c r="G13" t="s">
        <v>83</v>
      </c>
    </row>
    <row r="14" spans="1:14" x14ac:dyDescent="0.2">
      <c r="G14" t="s">
        <v>122</v>
      </c>
    </row>
    <row r="15" spans="1:14" x14ac:dyDescent="0.2">
      <c r="G15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846A-0A33-48F2-B294-DE86EC16A00C}">
  <dimension ref="B4:F6"/>
  <sheetViews>
    <sheetView workbookViewId="0">
      <selection activeCell="B4" sqref="B4"/>
    </sheetView>
  </sheetViews>
  <sheetFormatPr baseColWidth="10" defaultColWidth="8.83203125" defaultRowHeight="15" x14ac:dyDescent="0.2"/>
  <sheetData>
    <row r="4" spans="2:6" x14ac:dyDescent="0.2">
      <c r="B4">
        <v>76.099999999999994</v>
      </c>
      <c r="C4">
        <v>76.400000000000006</v>
      </c>
      <c r="D4">
        <v>90.1</v>
      </c>
      <c r="E4">
        <v>48.2</v>
      </c>
      <c r="F4">
        <v>4.5</v>
      </c>
    </row>
    <row r="5" spans="2:6" x14ac:dyDescent="0.2">
      <c r="B5">
        <v>83.7</v>
      </c>
      <c r="C5">
        <v>84</v>
      </c>
      <c r="D5">
        <v>99.1</v>
      </c>
      <c r="E5">
        <v>53</v>
      </c>
      <c r="F5">
        <v>5</v>
      </c>
    </row>
    <row r="6" spans="2:6" x14ac:dyDescent="0.2">
      <c r="B6">
        <f>B5/B4</f>
        <v>1.0998685939553221</v>
      </c>
      <c r="C6">
        <f>C5/C4</f>
        <v>1.0994764397905759</v>
      </c>
      <c r="D6">
        <f>D5/D4</f>
        <v>1.0998890122086571</v>
      </c>
      <c r="E6">
        <f>E5/E4</f>
        <v>1.0995850622406638</v>
      </c>
      <c r="F6">
        <f>F5/F4</f>
        <v>1.1111111111111112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5a2d30-1b69-4bbc-a828-cff1e13813d4">2KDQWWA6M2HZ-1797715284-4303</_dlc_DocId>
    <_dlc_DocIdUrl xmlns="ee5a2d30-1b69-4bbc-a828-cff1e13813d4">
      <Url>https://rhythmband.sharepoint.com/sites/RBIProductMediaLibrary/_layouts/15/DocIdRedir.aspx?ID=2KDQWWA6M2HZ-1797715284-4303</Url>
      <Description>2KDQWWA6M2HZ-1797715284-4303</Description>
    </_dlc_DocIdUrl>
    <dy0v xmlns="777e61dc-7379-42d4-a4d9-cdcfc19bec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D5B621E1C7E248941487BAD2DA8236" ma:contentTypeVersion="13" ma:contentTypeDescription="Create a new document." ma:contentTypeScope="" ma:versionID="0d1e41ec623fa455a0fabc26ca411cfe">
  <xsd:schema xmlns:xsd="http://www.w3.org/2001/XMLSchema" xmlns:xs="http://www.w3.org/2001/XMLSchema" xmlns:p="http://schemas.microsoft.com/office/2006/metadata/properties" xmlns:ns2="ee5a2d30-1b69-4bbc-a828-cff1e13813d4" xmlns:ns3="777e61dc-7379-42d4-a4d9-cdcfc19bec34" targetNamespace="http://schemas.microsoft.com/office/2006/metadata/properties" ma:root="true" ma:fieldsID="05815ace2448de04c0160faf232e0be6" ns2:_="" ns3:_="">
    <xsd:import namespace="ee5a2d30-1b69-4bbc-a828-cff1e13813d4"/>
    <xsd:import namespace="777e61dc-7379-42d4-a4d9-cdcfc19bec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dy0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a2d30-1b69-4bbc-a828-cff1e13813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e61dc-7379-42d4-a4d9-cdcfc19be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y0v" ma:index="23" nillable="true" ma:displayName="Number" ma:internalName="dy0v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341800-D0B4-403C-A728-3B53F7BA6F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F1EE85-2B9D-4608-9280-A12A193537E7}"/>
</file>

<file path=customXml/itemProps3.xml><?xml version="1.0" encoding="utf-8"?>
<ds:datastoreItem xmlns:ds="http://schemas.openxmlformats.org/officeDocument/2006/customXml" ds:itemID="{5E058760-DEBB-48F8-9103-637D5AC075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9057AA-4205-4565-AEAB-267F420CC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Toca</vt:lpstr>
      <vt:lpstr>A Tempo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 Davy</dc:creator>
  <cp:lastModifiedBy>Microsoft Office User</cp:lastModifiedBy>
  <dcterms:created xsi:type="dcterms:W3CDTF">2019-01-13T03:07:01Z</dcterms:created>
  <dcterms:modified xsi:type="dcterms:W3CDTF">2019-01-17T23:06:50Z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0x0101000AD5B621E1C7E248941487BAD2DA8236</vt:lpwstr>
  </property>
  <property fmtid="{D5CDD505-2E9C-101B-9397-08002B2CF9AE}" pid="3" name="_dlc_DocIdItemGuid">
    <vt:lpwstr>2305d181-5627-458e-a8c6-0823e6d250a4</vt:lpwstr>
  </property>
</Properties>
</file>